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5" yWindow="45" windowWidth="18120" windowHeight="10980" activeTab="1"/>
  </bookViews>
  <sheets>
    <sheet name="смета" sheetId="2" r:id="rId1"/>
    <sheet name="исполнение" sheetId="7" r:id="rId2"/>
    <sheet name="оборудование" sheetId="6" r:id="rId3"/>
    <sheet name="Вопросы к заказчику" sheetId="5" r:id="rId4"/>
    <sheet name="описание проекта" sheetId="1" r:id="rId5"/>
  </sheets>
  <calcPr calcId="145621"/>
</workbook>
</file>

<file path=xl/calcChain.xml><?xml version="1.0" encoding="utf-8"?>
<calcChain xmlns="http://schemas.openxmlformats.org/spreadsheetml/2006/main">
  <c r="B8" i="7" l="1"/>
  <c r="D3" i="2" l="1"/>
  <c r="F3" i="2" s="1"/>
  <c r="C3" i="2"/>
  <c r="E3" i="2" s="1"/>
  <c r="E25" i="2" l="1"/>
  <c r="F25" i="2" l="1"/>
  <c r="E26" i="2"/>
  <c r="F26" i="2"/>
</calcChain>
</file>

<file path=xl/sharedStrings.xml><?xml version="1.0" encoding="utf-8"?>
<sst xmlns="http://schemas.openxmlformats.org/spreadsheetml/2006/main" count="111" uniqueCount="103">
  <si>
    <t>Подговить номенклатуру для ввода</t>
  </si>
  <si>
    <t>Проанализировать какие есть свойства у номенклатуры</t>
  </si>
  <si>
    <t>Подключить характеристики</t>
  </si>
  <si>
    <t>Сгенерировать штрихкоды для номенклатуры</t>
  </si>
  <si>
    <t>Загрузить прайс лист (из Excel согласованного формата)</t>
  </si>
  <si>
    <t>Загрузить номенклатуру (по артикулам) со свойствами (без характеристик) (из Excel согласованного формата)</t>
  </si>
  <si>
    <t xml:space="preserve">Складской учет </t>
  </si>
  <si>
    <t>Основные цели проекта:</t>
  </si>
  <si>
    <t>Быстрая подготовка и оформление заказа клиента с помощью оборудования.</t>
  </si>
  <si>
    <t>Быстрая регистрация оплаты (по заказу)</t>
  </si>
  <si>
    <t>Вне рамок текущего проекта остаются:</t>
  </si>
  <si>
    <t>Настроить быструю регистрацию клиентов (используются партнеры, контактные лица)</t>
  </si>
  <si>
    <t>Текущие ограничения:</t>
  </si>
  <si>
    <t>Включить возможность хранения фотографий товаров в базе</t>
  </si>
  <si>
    <t>Регистрация заказа клиента (фактически выставление счета)</t>
  </si>
  <si>
    <t>Складов</t>
  </si>
  <si>
    <t>Юр.лиц</t>
  </si>
  <si>
    <t>5 шт</t>
  </si>
  <si>
    <t>3 удаленных склада + 1 склад + 1 магазин</t>
  </si>
  <si>
    <t>1 физ лицо + 1 юр. лицо</t>
  </si>
  <si>
    <t>2 шт</t>
  </si>
  <si>
    <t>Подключить этикет-принтер, настроить печать этикеток</t>
  </si>
  <si>
    <t xml:space="preserve">Подключить сканер штрих-кодов </t>
  </si>
  <si>
    <t>Подойдет ли стандартная форма счета или необходимо будет ее изменять?</t>
  </si>
  <si>
    <t>Обучить работе персонал (3 человека)</t>
  </si>
  <si>
    <t>Учет взаиморасчетов</t>
  </si>
  <si>
    <t>Настроить 2 рабочих места и обмен между ними (УРБД)</t>
  </si>
  <si>
    <t>Данные по характеристикам и фотографиям вносит заказчик.</t>
  </si>
  <si>
    <t>Проанализировать какие свойства у характеристик (цвет, подошва ? что еще)</t>
  </si>
  <si>
    <t>Оценка в рабочих днях</t>
  </si>
  <si>
    <t>Оценка в рублях</t>
  </si>
  <si>
    <t xml:space="preserve">от </t>
  </si>
  <si>
    <t>до</t>
  </si>
  <si>
    <t>час</t>
  </si>
  <si>
    <t>Итого</t>
  </si>
  <si>
    <t>№ пп</t>
  </si>
  <si>
    <t>Вид работ</t>
  </si>
  <si>
    <t>Оценка в днях</t>
  </si>
  <si>
    <t>Анализ рисков</t>
  </si>
  <si>
    <t>Резюме</t>
  </si>
  <si>
    <t>ч. в день</t>
  </si>
  <si>
    <t>Необходимо иметь ИТС</t>
  </si>
  <si>
    <t>Есть ли возможность подключения фотографий к характеристикам? (возможно придется изменить типовую конфигурацию)</t>
  </si>
  <si>
    <t>Подойдет ли стандартная форма этикетки или необходимо будет ее изменять?</t>
  </si>
  <si>
    <t>Настроить соглашения, партнеров, подключить сканер шк, проверить работу с заказами</t>
  </si>
  <si>
    <t>Настроить УРБД</t>
  </si>
  <si>
    <t>Развертывание системы, обучение пользователей</t>
  </si>
  <si>
    <t>Риски с оплатой</t>
  </si>
  <si>
    <t>Возможность последующего развития системы</t>
  </si>
  <si>
    <t>Небольшой проект, все кажется простым</t>
  </si>
  <si>
    <t>Подготовка структуры видов номенклатуры, характеристик, свойств и загрузка номенклатуры и прайс листов</t>
  </si>
  <si>
    <t>Создание шк (для номенклатуры),  подключение этикет-принтера, печать этикеток</t>
  </si>
  <si>
    <t>Уточнить какие данные вносятся по клиентам, как идентифицируется клиент</t>
  </si>
  <si>
    <t>Неизвестные ОС на компах заказчика (скорее всего это ноуты) - могут быть сложности с оборудованием</t>
  </si>
  <si>
    <t xml:space="preserve">Персонал не работал с 1С вообще. Непонятна компетенция. </t>
  </si>
  <si>
    <t>Могут потребоваться лицензии, ИТС</t>
  </si>
  <si>
    <t>Есть УРБ. При низкой квалификации заказчика - возможны коллизии</t>
  </si>
  <si>
    <t>Заказчик сообщил, что лицензии у него есть, поэтому в смету их не включал (нужно уточнить УТ у заказчика базовая или нет)</t>
  </si>
  <si>
    <t>Предоставить текущую форму счета для анализа</t>
  </si>
  <si>
    <t>Согласовать как формируются артикулы, какие есть свойства у номенклатуры, характеристик.</t>
  </si>
  <si>
    <t>Возможно придется изменять типовую для подключения картинок к характеристикам</t>
  </si>
  <si>
    <t>Добавление номенклатуры, картинок, характеристик</t>
  </si>
  <si>
    <t>Изменение цен</t>
  </si>
  <si>
    <t>Добавление клиентов, контактных лиц</t>
  </si>
  <si>
    <t>Формирование заказа</t>
  </si>
  <si>
    <t>Выполнение обмена (УРБД)</t>
  </si>
  <si>
    <t>Стоимость работ по внедрению УТ (без стоимости оборудования и лицензий)</t>
  </si>
  <si>
    <t>Изменить форму счета</t>
  </si>
  <si>
    <t>Разброс не думаю что сильно большой. Разброс - середина.</t>
  </si>
  <si>
    <t>Вилка 15%</t>
  </si>
  <si>
    <t>Модели принтеров этикеток ( с отрезчиком)</t>
  </si>
  <si>
    <t>InterID</t>
  </si>
  <si>
    <t>31-45 т.р.</t>
  </si>
  <si>
    <t>Zebra TLP 2824 Plus (термотрансферный)</t>
  </si>
  <si>
    <t>Сканер Cipher LAB 1562</t>
  </si>
  <si>
    <t>A1562CBK0H001</t>
  </si>
  <si>
    <t>282P-101122-000</t>
  </si>
  <si>
    <t>Яндекс</t>
  </si>
  <si>
    <t>27-30 т.р.</t>
  </si>
  <si>
    <t>дальность сканирования 57 см</t>
  </si>
  <si>
    <t>Модели сканеров ШК (беспроводные)</t>
  </si>
  <si>
    <t>Возможно имеет смысл рассмотреть ТСД (не факт)</t>
  </si>
  <si>
    <t>СканерCino F780BT</t>
  </si>
  <si>
    <t>GPHS78011000K01</t>
  </si>
  <si>
    <t>23-25,9 т.р.</t>
  </si>
  <si>
    <t>http://interid.ru</t>
  </si>
  <si>
    <t>Неплохой интернет магазин</t>
  </si>
  <si>
    <t>Сканер штрих-кода Cino F680BT GPHS68010000K01</t>
  </si>
  <si>
    <t>Сканер</t>
  </si>
  <si>
    <t>Рулон полуглянцевых этикеток (клеится должны и к подошвам обуви)</t>
  </si>
  <si>
    <t>Риббон (красящая лента) 74м/57мм/110мм/0.5", Смола (RESIN), черный, намотка - OUT</t>
  </si>
  <si>
    <t>Принтер этикеток Zebra TLP 2824 Plus 282P-101120-000</t>
  </si>
  <si>
    <t>Этикет принтер</t>
  </si>
  <si>
    <t>Фактический срок выполнения</t>
  </si>
  <si>
    <t>Фактически затраченное время:</t>
  </si>
  <si>
    <t>часов</t>
  </si>
  <si>
    <t xml:space="preserve">тариф </t>
  </si>
  <si>
    <t>стоимость</t>
  </si>
  <si>
    <t>факт</t>
  </si>
  <si>
    <t>план</t>
  </si>
  <si>
    <t>Были исключен пункт УРИБ, обучение сведено к 4 часам.</t>
  </si>
  <si>
    <t>Оценка (предположения)</t>
  </si>
  <si>
    <t>Были дополнительно проданы 1 лицензия на клиентское подключение + ИТС Техно на полгода.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</si>
</sst>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1" fillId="6" borderId="0" applyNumberFormat="0" applyBorder="0" applyAlignment="0" applyProtection="0"/>
    <xf numFmtId="0" fontId="10" fillId="7" borderId="4" applyNumberFormat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0" fontId="9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4" fillId="2" borderId="0" xfId="1" applyBorder="1"/>
    <xf numFmtId="0" fontId="5" fillId="3" borderId="1" xfId="2"/>
    <xf numFmtId="0" fontId="7" fillId="0" borderId="0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3" fillId="5" borderId="0" xfId="4" applyAlignment="1">
      <alignment wrapText="1"/>
    </xf>
    <xf numFmtId="0" fontId="3" fillId="4" borderId="0" xfId="3" applyAlignment="1">
      <alignment wrapText="1"/>
    </xf>
    <xf numFmtId="0" fontId="2" fillId="4" borderId="0" xfId="3" applyFont="1" applyAlignment="1">
      <alignment wrapText="1"/>
    </xf>
    <xf numFmtId="0" fontId="11" fillId="6" borderId="0" xfId="5"/>
    <xf numFmtId="0" fontId="0" fillId="0" borderId="0" xfId="0"/>
    <xf numFmtId="0" fontId="10" fillId="7" borderId="4" xfId="6"/>
    <xf numFmtId="9" fontId="10" fillId="7" borderId="4" xfId="6" applyNumberFormat="1"/>
    <xf numFmtId="0" fontId="1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3" fillId="0" borderId="8" xfId="0" applyFont="1" applyBorder="1"/>
    <xf numFmtId="0" fontId="15" fillId="0" borderId="0" xfId="0" applyFont="1" applyBorder="1"/>
    <xf numFmtId="0" fontId="13" fillId="0" borderId="0" xfId="0" applyFont="1" applyBorder="1"/>
    <xf numFmtId="0" fontId="0" fillId="0" borderId="0" xfId="0" applyBorder="1"/>
    <xf numFmtId="0" fontId="0" fillId="0" borderId="9" xfId="0" applyBorder="1"/>
    <xf numFmtId="0" fontId="1" fillId="0" borderId="0" xfId="0" applyFont="1" applyBorder="1"/>
    <xf numFmtId="0" fontId="14" fillId="0" borderId="0" xfId="7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8">
    <cellStyle name="20% - Акцент2" xfId="3" builtinId="34"/>
    <cellStyle name="20% - Акцент3" xfId="4" builtinId="38"/>
    <cellStyle name="Ввод" xfId="6"/>
    <cellStyle name="Вычисление" xfId="2" builtinId="22"/>
    <cellStyle name="Гиперссылка" xfId="7" builtinId="8"/>
    <cellStyle name="Нейтральный" xfId="5" builtinId="28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id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13" sqref="D13"/>
    </sheetView>
  </sheetViews>
  <sheetFormatPr defaultRowHeight="15" x14ac:dyDescent="0.25"/>
  <cols>
    <col min="2" max="2" width="85.5703125" style="4" customWidth="1"/>
    <col min="3" max="3" width="10.5703125" customWidth="1"/>
    <col min="4" max="4" width="10.42578125" customWidth="1"/>
    <col min="8" max="8" width="8.85546875" bestFit="1" customWidth="1"/>
    <col min="9" max="9" width="5" bestFit="1" customWidth="1"/>
  </cols>
  <sheetData>
    <row r="1" spans="1:7" x14ac:dyDescent="0.25">
      <c r="B1" s="4" t="s">
        <v>66</v>
      </c>
      <c r="C1" s="34" t="s">
        <v>29</v>
      </c>
      <c r="D1" s="35"/>
      <c r="E1" s="34" t="s">
        <v>30</v>
      </c>
      <c r="F1" s="35"/>
    </row>
    <row r="2" spans="1:7" x14ac:dyDescent="0.25">
      <c r="C2" s="5" t="s">
        <v>31</v>
      </c>
      <c r="D2" s="5" t="s">
        <v>32</v>
      </c>
      <c r="E2" s="5" t="s">
        <v>31</v>
      </c>
      <c r="F2" s="5" t="s">
        <v>32</v>
      </c>
    </row>
    <row r="3" spans="1:7" x14ac:dyDescent="0.25">
      <c r="A3" s="6"/>
      <c r="B3" s="7" t="s">
        <v>34</v>
      </c>
      <c r="C3" s="8">
        <f>SUM(C7:C32)</f>
        <v>2.2000000000000002</v>
      </c>
      <c r="D3" s="8">
        <f>SUM(D7:D32)</f>
        <v>4</v>
      </c>
      <c r="E3" s="9">
        <f>C3*F23*G23</f>
        <v>38720</v>
      </c>
      <c r="F3" s="9">
        <f>D3*F23*G23</f>
        <v>70400</v>
      </c>
    </row>
    <row r="4" spans="1:7" x14ac:dyDescent="0.25">
      <c r="A4" s="6"/>
      <c r="B4" s="10"/>
      <c r="C4" s="10"/>
      <c r="D4" s="10"/>
      <c r="E4" s="10"/>
      <c r="F4" s="10"/>
      <c r="G4" s="10"/>
    </row>
    <row r="5" spans="1:7" x14ac:dyDescent="0.25">
      <c r="A5" s="36" t="s">
        <v>35</v>
      </c>
      <c r="B5" s="37" t="s">
        <v>36</v>
      </c>
      <c r="C5" s="34" t="s">
        <v>37</v>
      </c>
      <c r="D5" s="35"/>
      <c r="E5" s="38" t="s">
        <v>101</v>
      </c>
      <c r="F5" s="39"/>
    </row>
    <row r="6" spans="1:7" x14ac:dyDescent="0.25">
      <c r="A6" s="36"/>
      <c r="B6" s="37"/>
      <c r="C6" s="5" t="s">
        <v>31</v>
      </c>
      <c r="D6" s="5" t="s">
        <v>32</v>
      </c>
      <c r="E6" s="5" t="s">
        <v>31</v>
      </c>
      <c r="F6" s="5" t="s">
        <v>32</v>
      </c>
    </row>
    <row r="7" spans="1:7" ht="30" x14ac:dyDescent="0.25">
      <c r="A7">
        <v>1</v>
      </c>
      <c r="B7" s="4" t="s">
        <v>50</v>
      </c>
      <c r="C7" s="17">
        <v>0.7</v>
      </c>
      <c r="D7" s="17">
        <v>1</v>
      </c>
      <c r="E7" s="17">
        <v>0.7</v>
      </c>
      <c r="F7" s="17">
        <v>1</v>
      </c>
    </row>
    <row r="8" spans="1:7" x14ac:dyDescent="0.25">
      <c r="A8">
        <v>2</v>
      </c>
      <c r="B8" s="4" t="s">
        <v>51</v>
      </c>
      <c r="C8" s="17">
        <v>0.5</v>
      </c>
      <c r="D8" s="17">
        <v>1</v>
      </c>
      <c r="E8" s="17">
        <v>0.5</v>
      </c>
      <c r="F8" s="17">
        <v>1</v>
      </c>
    </row>
    <row r="9" spans="1:7" x14ac:dyDescent="0.25">
      <c r="A9">
        <v>3</v>
      </c>
      <c r="B9" s="4" t="s">
        <v>44</v>
      </c>
      <c r="C9" s="17">
        <v>0.5</v>
      </c>
      <c r="D9" s="17">
        <v>1</v>
      </c>
      <c r="E9" s="17">
        <v>0.5</v>
      </c>
      <c r="F9" s="17">
        <v>1</v>
      </c>
    </row>
    <row r="10" spans="1:7" x14ac:dyDescent="0.25">
      <c r="A10">
        <v>4</v>
      </c>
      <c r="B10" s="4" t="s">
        <v>67</v>
      </c>
      <c r="C10" s="17">
        <v>0</v>
      </c>
      <c r="D10" s="17">
        <v>0.5</v>
      </c>
      <c r="E10" s="17">
        <v>0</v>
      </c>
      <c r="F10" s="17">
        <v>0.5</v>
      </c>
    </row>
    <row r="11" spans="1:7" x14ac:dyDescent="0.25">
      <c r="A11">
        <v>5</v>
      </c>
      <c r="B11" s="4" t="s">
        <v>45</v>
      </c>
      <c r="C11" s="17"/>
      <c r="D11" s="17"/>
      <c r="E11" s="17">
        <v>0.25</v>
      </c>
      <c r="F11" s="17">
        <v>0.5</v>
      </c>
    </row>
    <row r="12" spans="1:7" x14ac:dyDescent="0.25">
      <c r="A12">
        <v>6</v>
      </c>
      <c r="B12" s="4" t="s">
        <v>46</v>
      </c>
      <c r="C12" s="17">
        <v>0.5</v>
      </c>
      <c r="D12" s="17">
        <v>0.5</v>
      </c>
      <c r="E12" s="17">
        <v>2</v>
      </c>
      <c r="F12" s="17">
        <v>3</v>
      </c>
    </row>
    <row r="14" spans="1:7" x14ac:dyDescent="0.25">
      <c r="A14" t="s">
        <v>38</v>
      </c>
    </row>
    <row r="15" spans="1:7" x14ac:dyDescent="0.25">
      <c r="B15" s="15" t="s">
        <v>54</v>
      </c>
    </row>
    <row r="16" spans="1:7" x14ac:dyDescent="0.25">
      <c r="B16" s="14" t="s">
        <v>47</v>
      </c>
    </row>
    <row r="17" spans="1:7" x14ac:dyDescent="0.25">
      <c r="B17" s="14" t="s">
        <v>56</v>
      </c>
    </row>
    <row r="18" spans="1:7" x14ac:dyDescent="0.25">
      <c r="B18" s="14" t="s">
        <v>55</v>
      </c>
    </row>
    <row r="19" spans="1:7" ht="30" x14ac:dyDescent="0.25">
      <c r="B19" s="14" t="s">
        <v>53</v>
      </c>
    </row>
    <row r="20" spans="1:7" x14ac:dyDescent="0.25">
      <c r="B20" s="15" t="s">
        <v>60</v>
      </c>
    </row>
    <row r="21" spans="1:7" x14ac:dyDescent="0.25">
      <c r="B21" s="13" t="s">
        <v>49</v>
      </c>
    </row>
    <row r="22" spans="1:7" x14ac:dyDescent="0.25">
      <c r="B22" s="13" t="s">
        <v>48</v>
      </c>
      <c r="F22" t="s">
        <v>40</v>
      </c>
      <c r="G22" t="s">
        <v>33</v>
      </c>
    </row>
    <row r="23" spans="1:7" x14ac:dyDescent="0.25">
      <c r="F23" s="18">
        <v>8</v>
      </c>
      <c r="G23" s="18">
        <v>2200</v>
      </c>
    </row>
    <row r="24" spans="1:7" x14ac:dyDescent="0.25">
      <c r="A24" s="11" t="s">
        <v>39</v>
      </c>
      <c r="B24" s="12"/>
      <c r="C24" s="11"/>
      <c r="D24" s="11"/>
      <c r="E24" s="11"/>
      <c r="F24" s="11"/>
    </row>
    <row r="25" spans="1:7" x14ac:dyDescent="0.25">
      <c r="A25" s="11"/>
      <c r="B25" s="12" t="s">
        <v>68</v>
      </c>
      <c r="C25" s="11"/>
      <c r="D25" s="11"/>
      <c r="E25" s="16">
        <f>E3+(F3-E3)*G25</f>
        <v>54560</v>
      </c>
      <c r="F25" s="9">
        <f>CEILING(E25,5000)</f>
        <v>55000</v>
      </c>
      <c r="G25" s="18">
        <v>0.5</v>
      </c>
    </row>
    <row r="26" spans="1:7" x14ac:dyDescent="0.25">
      <c r="B26" s="12" t="s">
        <v>69</v>
      </c>
      <c r="E26" s="9">
        <f>E25-G26*E25</f>
        <v>46376</v>
      </c>
      <c r="F26" s="9">
        <f>E25+E25*G26</f>
        <v>62744</v>
      </c>
      <c r="G26" s="19">
        <v>0.15</v>
      </c>
    </row>
  </sheetData>
  <mergeCells count="6">
    <mergeCell ref="C1:D1"/>
    <mergeCell ref="E1:F1"/>
    <mergeCell ref="A5:A6"/>
    <mergeCell ref="B5:B6"/>
    <mergeCell ref="C5:D5"/>
    <mergeCell ref="E5:F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E5" sqref="E5"/>
    </sheetView>
  </sheetViews>
  <sheetFormatPr defaultRowHeight="15" x14ac:dyDescent="0.25"/>
  <sheetData>
    <row r="1" spans="1:2" x14ac:dyDescent="0.25">
      <c r="A1" t="s">
        <v>93</v>
      </c>
    </row>
    <row r="3" spans="1:2" x14ac:dyDescent="0.25">
      <c r="A3" t="s">
        <v>94</v>
      </c>
    </row>
    <row r="4" spans="1:2" x14ac:dyDescent="0.25">
      <c r="A4">
        <v>27</v>
      </c>
      <c r="B4" t="s">
        <v>95</v>
      </c>
    </row>
    <row r="6" spans="1:2" x14ac:dyDescent="0.25">
      <c r="A6" t="s">
        <v>97</v>
      </c>
    </row>
    <row r="7" spans="1:2" x14ac:dyDescent="0.25">
      <c r="A7" t="s">
        <v>96</v>
      </c>
      <c r="B7">
        <v>2200</v>
      </c>
    </row>
    <row r="8" spans="1:2" x14ac:dyDescent="0.25">
      <c r="A8" t="s">
        <v>98</v>
      </c>
      <c r="B8">
        <f>A4*B7</f>
        <v>59400</v>
      </c>
    </row>
    <row r="9" spans="1:2" x14ac:dyDescent="0.25">
      <c r="A9" t="s">
        <v>99</v>
      </c>
      <c r="B9">
        <v>60000</v>
      </c>
    </row>
    <row r="11" spans="1:2" x14ac:dyDescent="0.25">
      <c r="A11" t="s">
        <v>100</v>
      </c>
    </row>
    <row r="13" spans="1:2" x14ac:dyDescent="0.25">
      <c r="A1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workbookViewId="0">
      <selection activeCell="AA18" sqref="AA18"/>
    </sheetView>
  </sheetViews>
  <sheetFormatPr defaultRowHeight="15" x14ac:dyDescent="0.25"/>
  <cols>
    <col min="1" max="8" width="4.7109375" customWidth="1"/>
    <col min="9" max="9" width="5.85546875" customWidth="1"/>
    <col min="10" max="12" width="4.7109375" customWidth="1"/>
    <col min="13" max="13" width="4.7109375" style="17" customWidth="1"/>
    <col min="14" max="33" width="4.7109375" customWidth="1"/>
  </cols>
  <sheetData>
    <row r="1" spans="1:32" ht="15.75" thickBot="1" x14ac:dyDescent="0.3"/>
    <row r="2" spans="1:32" x14ac:dyDescent="0.25">
      <c r="A2" s="11" t="s">
        <v>70</v>
      </c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3"/>
    </row>
    <row r="3" spans="1:32" x14ac:dyDescent="0.25">
      <c r="I3" t="s">
        <v>71</v>
      </c>
      <c r="K3" t="s">
        <v>77</v>
      </c>
      <c r="N3" s="24"/>
      <c r="O3" s="25" t="s">
        <v>92</v>
      </c>
      <c r="P3" s="26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8"/>
    </row>
    <row r="4" spans="1:32" x14ac:dyDescent="0.25">
      <c r="A4" t="s">
        <v>73</v>
      </c>
      <c r="I4">
        <v>35210.49</v>
      </c>
      <c r="K4" t="s">
        <v>72</v>
      </c>
      <c r="N4" s="24"/>
      <c r="O4" s="26" t="s">
        <v>91</v>
      </c>
      <c r="P4" s="26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8"/>
    </row>
    <row r="5" spans="1:32" x14ac:dyDescent="0.25">
      <c r="A5" s="20" t="s">
        <v>76</v>
      </c>
      <c r="N5" s="24"/>
      <c r="O5" s="26" t="s">
        <v>90</v>
      </c>
      <c r="P5" s="26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8"/>
    </row>
    <row r="6" spans="1:32" s="17" customFormat="1" x14ac:dyDescent="0.25">
      <c r="A6" s="20"/>
      <c r="N6" s="24"/>
      <c r="O6" s="26" t="s">
        <v>89</v>
      </c>
      <c r="P6" s="26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8"/>
    </row>
    <row r="7" spans="1:32" s="17" customFormat="1" x14ac:dyDescent="0.25">
      <c r="A7" s="20"/>
      <c r="N7" s="24"/>
      <c r="O7" s="26"/>
      <c r="P7" s="26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8"/>
    </row>
    <row r="8" spans="1:32" x14ac:dyDescent="0.25">
      <c r="A8" s="11" t="s">
        <v>80</v>
      </c>
      <c r="N8" s="24"/>
      <c r="O8" s="25" t="s">
        <v>88</v>
      </c>
      <c r="P8" s="26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8"/>
    </row>
    <row r="9" spans="1:32" x14ac:dyDescent="0.25">
      <c r="I9" s="17" t="s">
        <v>71</v>
      </c>
      <c r="K9" t="s">
        <v>77</v>
      </c>
      <c r="N9" s="24"/>
      <c r="O9" s="29" t="s">
        <v>87</v>
      </c>
      <c r="P9" s="26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spans="1:32" x14ac:dyDescent="0.25">
      <c r="A10" t="s">
        <v>74</v>
      </c>
      <c r="I10">
        <v>28652.7</v>
      </c>
      <c r="K10" t="s">
        <v>78</v>
      </c>
      <c r="N10" s="24"/>
      <c r="O10" s="26"/>
      <c r="P10" s="26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8"/>
    </row>
    <row r="11" spans="1:32" x14ac:dyDescent="0.25">
      <c r="A11" s="20" t="s">
        <v>75</v>
      </c>
      <c r="F11" t="s">
        <v>79</v>
      </c>
      <c r="N11" s="24"/>
      <c r="O11" s="26"/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8"/>
    </row>
    <row r="12" spans="1:32" s="17" customFormat="1" x14ac:dyDescent="0.25">
      <c r="A12" s="20"/>
      <c r="N12" s="24"/>
      <c r="O12" s="26" t="s">
        <v>86</v>
      </c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</row>
    <row r="13" spans="1:32" x14ac:dyDescent="0.25">
      <c r="A13" t="s">
        <v>82</v>
      </c>
      <c r="I13">
        <v>21424.73</v>
      </c>
      <c r="K13" t="s">
        <v>84</v>
      </c>
      <c r="N13" s="24"/>
      <c r="O13" s="30" t="s">
        <v>85</v>
      </c>
      <c r="P13" s="26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8"/>
    </row>
    <row r="14" spans="1:32" s="17" customFormat="1" ht="15.75" thickBot="1" x14ac:dyDescent="0.3">
      <c r="A14" s="20" t="s">
        <v>83</v>
      </c>
      <c r="N14" s="31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3"/>
    </row>
    <row r="15" spans="1:32" s="17" customFormat="1" x14ac:dyDescent="0.25"/>
    <row r="17" spans="1:1" x14ac:dyDescent="0.25">
      <c r="A17" t="s">
        <v>81</v>
      </c>
    </row>
  </sheetData>
  <hyperlinks>
    <hyperlink ref="O13" r:id="rId1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5" x14ac:dyDescent="0.25"/>
  <cols>
    <col min="1" max="6" width="4.7109375" customWidth="1"/>
  </cols>
  <sheetData>
    <row r="1" spans="1:2" x14ac:dyDescent="0.25">
      <c r="A1">
        <v>1</v>
      </c>
      <c r="B1" t="s">
        <v>57</v>
      </c>
    </row>
    <row r="2" spans="1:2" x14ac:dyDescent="0.25">
      <c r="A2">
        <v>2</v>
      </c>
      <c r="B2" t="s">
        <v>41</v>
      </c>
    </row>
    <row r="3" spans="1:2" x14ac:dyDescent="0.25">
      <c r="A3">
        <v>3</v>
      </c>
      <c r="B3" t="s">
        <v>58</v>
      </c>
    </row>
    <row r="4" spans="1:2" x14ac:dyDescent="0.25">
      <c r="A4">
        <v>4</v>
      </c>
      <c r="B4" t="s">
        <v>52</v>
      </c>
    </row>
    <row r="5" spans="1:2" x14ac:dyDescent="0.25">
      <c r="A5">
        <v>5</v>
      </c>
      <c r="B5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A29" sqref="A29"/>
    </sheetView>
  </sheetViews>
  <sheetFormatPr defaultRowHeight="15" x14ac:dyDescent="0.25"/>
  <cols>
    <col min="1" max="13" width="4.7109375" customWidth="1"/>
  </cols>
  <sheetData>
    <row r="1" spans="1:4" x14ac:dyDescent="0.25">
      <c r="A1">
        <v>1</v>
      </c>
      <c r="B1" t="s">
        <v>0</v>
      </c>
    </row>
    <row r="2" spans="1:4" x14ac:dyDescent="0.25">
      <c r="C2" t="s">
        <v>1</v>
      </c>
    </row>
    <row r="3" spans="1:4" x14ac:dyDescent="0.25">
      <c r="C3" t="s">
        <v>2</v>
      </c>
    </row>
    <row r="4" spans="1:4" x14ac:dyDescent="0.25">
      <c r="D4" t="s">
        <v>28</v>
      </c>
    </row>
    <row r="5" spans="1:4" x14ac:dyDescent="0.25">
      <c r="A5">
        <v>2</v>
      </c>
      <c r="B5" t="s">
        <v>5</v>
      </c>
    </row>
    <row r="6" spans="1:4" x14ac:dyDescent="0.25">
      <c r="A6">
        <v>3</v>
      </c>
      <c r="B6" t="s">
        <v>3</v>
      </c>
    </row>
    <row r="7" spans="1:4" x14ac:dyDescent="0.25">
      <c r="C7" s="3" t="s">
        <v>43</v>
      </c>
    </row>
    <row r="8" spans="1:4" x14ac:dyDescent="0.25">
      <c r="A8">
        <v>4</v>
      </c>
      <c r="B8" t="s">
        <v>21</v>
      </c>
    </row>
    <row r="9" spans="1:4" x14ac:dyDescent="0.25">
      <c r="A9">
        <v>5</v>
      </c>
      <c r="B9" t="s">
        <v>4</v>
      </c>
    </row>
    <row r="10" spans="1:4" x14ac:dyDescent="0.25">
      <c r="A10">
        <v>6</v>
      </c>
      <c r="B10" t="s">
        <v>11</v>
      </c>
    </row>
    <row r="11" spans="1:4" x14ac:dyDescent="0.25">
      <c r="A11">
        <v>7</v>
      </c>
      <c r="B11" t="s">
        <v>13</v>
      </c>
    </row>
    <row r="12" spans="1:4" x14ac:dyDescent="0.25">
      <c r="C12" s="1" t="s">
        <v>42</v>
      </c>
    </row>
    <row r="13" spans="1:4" x14ac:dyDescent="0.25">
      <c r="A13">
        <v>8</v>
      </c>
      <c r="B13" s="2" t="s">
        <v>14</v>
      </c>
    </row>
    <row r="14" spans="1:4" x14ac:dyDescent="0.25">
      <c r="C14" s="3" t="s">
        <v>23</v>
      </c>
    </row>
    <row r="15" spans="1:4" x14ac:dyDescent="0.25">
      <c r="A15">
        <v>9</v>
      </c>
      <c r="B15" s="2" t="s">
        <v>22</v>
      </c>
    </row>
    <row r="16" spans="1:4" x14ac:dyDescent="0.25">
      <c r="A16">
        <v>10</v>
      </c>
      <c r="B16" s="2" t="s">
        <v>26</v>
      </c>
    </row>
    <row r="17" spans="1:3" x14ac:dyDescent="0.25">
      <c r="A17">
        <v>11</v>
      </c>
      <c r="B17" t="s">
        <v>24</v>
      </c>
    </row>
    <row r="18" spans="1:3" x14ac:dyDescent="0.25">
      <c r="C18" t="s">
        <v>61</v>
      </c>
    </row>
    <row r="19" spans="1:3" x14ac:dyDescent="0.25">
      <c r="C19" t="s">
        <v>62</v>
      </c>
    </row>
    <row r="20" spans="1:3" x14ac:dyDescent="0.25">
      <c r="C20" t="s">
        <v>63</v>
      </c>
    </row>
    <row r="21" spans="1:3" x14ac:dyDescent="0.25">
      <c r="C21" t="s">
        <v>64</v>
      </c>
    </row>
    <row r="22" spans="1:3" x14ac:dyDescent="0.25">
      <c r="C22" t="s">
        <v>65</v>
      </c>
    </row>
    <row r="24" spans="1:3" x14ac:dyDescent="0.25">
      <c r="A24" t="s">
        <v>7</v>
      </c>
    </row>
    <row r="26" spans="1:3" x14ac:dyDescent="0.25">
      <c r="B26" t="s">
        <v>8</v>
      </c>
    </row>
    <row r="27" spans="1:3" x14ac:dyDescent="0.25">
      <c r="B27" t="s">
        <v>9</v>
      </c>
    </row>
    <row r="29" spans="1:3" x14ac:dyDescent="0.25">
      <c r="A29" t="s">
        <v>10</v>
      </c>
    </row>
    <row r="31" spans="1:3" x14ac:dyDescent="0.25">
      <c r="B31" t="s">
        <v>6</v>
      </c>
    </row>
    <row r="32" spans="1:3" x14ac:dyDescent="0.25">
      <c r="B32" t="s">
        <v>25</v>
      </c>
    </row>
    <row r="34" spans="1:5" x14ac:dyDescent="0.25">
      <c r="A34" t="s">
        <v>12</v>
      </c>
    </row>
    <row r="36" spans="1:5" x14ac:dyDescent="0.25">
      <c r="A36">
        <v>1</v>
      </c>
      <c r="B36" t="s">
        <v>16</v>
      </c>
    </row>
    <row r="37" spans="1:5" x14ac:dyDescent="0.25">
      <c r="C37" t="s">
        <v>20</v>
      </c>
      <c r="E37" t="s">
        <v>19</v>
      </c>
    </row>
    <row r="38" spans="1:5" x14ac:dyDescent="0.25">
      <c r="A38">
        <v>2</v>
      </c>
      <c r="B38" t="s">
        <v>15</v>
      </c>
    </row>
    <row r="39" spans="1:5" x14ac:dyDescent="0.25">
      <c r="C39" t="s">
        <v>17</v>
      </c>
      <c r="E39" t="s">
        <v>18</v>
      </c>
    </row>
    <row r="40" spans="1:5" x14ac:dyDescent="0.25">
      <c r="A40">
        <v>3</v>
      </c>
      <c r="B40" t="s">
        <v>27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смета</vt:lpstr>
      <vt:lpstr>исполнение</vt:lpstr>
      <vt:lpstr>оборудование</vt:lpstr>
      <vt:lpstr>Вопросы к заказчику</vt:lpstr>
      <vt:lpstr>описание проекта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2015-04-02T07:49:51Z</dcterms:modified>
</cp:coreProperties>
</file>