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516"/>
  <workbookPr filterPrivacy="1" autoCompressPictures="0"/>
  <bookViews>
    <workbookView xWindow="5100" yWindow="780" windowWidth="26060" windowHeight="17900"/>
  </bookViews>
  <sheets>
    <sheet name="Смета" sheetId="2" r:id="rId1"/>
    <sheet name="Лицензии" sheetId="7" r:id="rId2"/>
    <sheet name="описание проекта" sheetId="1" r:id="rId3"/>
    <sheet name="оборудование" sheetId="6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" i="2" l="1"/>
  <c r="C3" i="2"/>
  <c r="E6" i="7"/>
  <c r="E5" i="7"/>
  <c r="E4" i="7"/>
  <c r="C3" i="7"/>
  <c r="J9" i="2"/>
  <c r="F3" i="2"/>
  <c r="D4" i="2"/>
  <c r="F4" i="2"/>
  <c r="L9" i="2"/>
  <c r="K9" i="2"/>
  <c r="M9" i="2"/>
  <c r="E3" i="2"/>
  <c r="J10" i="2"/>
  <c r="C4" i="2"/>
  <c r="E4" i="2"/>
  <c r="J11" i="2"/>
  <c r="K11" i="2"/>
  <c r="L11" i="2"/>
  <c r="M11" i="2"/>
  <c r="K10" i="2"/>
  <c r="M10" i="2"/>
  <c r="L10" i="2"/>
</calcChain>
</file>

<file path=xl/comments1.xml><?xml version="1.0" encoding="utf-8"?>
<comments xmlns="http://schemas.openxmlformats.org/spreadsheetml/2006/main">
  <authors>
    <author>Автор</author>
  </authors>
  <commentList>
    <comment ref="I5" authorId="0">
      <text>
        <r>
          <rPr>
            <b/>
            <sz val="9"/>
            <color indexed="81"/>
            <rFont val="Tahoma"/>
            <family val="2"/>
            <charset val="204"/>
          </rPr>
          <t>0 - минимум
1 - максимум</t>
        </r>
      </text>
    </comment>
    <comment ref="I6" authorId="0">
      <text>
        <r>
          <rPr>
            <b/>
            <sz val="9"/>
            <color indexed="81"/>
            <rFont val="Tahoma"/>
            <family val="2"/>
            <charset val="204"/>
          </rPr>
          <t>Для диапазона торга с клиентом.</t>
        </r>
      </text>
    </comment>
  </commentList>
</comments>
</file>

<file path=xl/sharedStrings.xml><?xml version="1.0" encoding="utf-8"?>
<sst xmlns="http://schemas.openxmlformats.org/spreadsheetml/2006/main" count="55" uniqueCount="48">
  <si>
    <t xml:space="preserve">от </t>
  </si>
  <si>
    <t>до</t>
  </si>
  <si>
    <t>час</t>
  </si>
  <si>
    <t>№ пп</t>
  </si>
  <si>
    <t>Вид работ</t>
  </si>
  <si>
    <t>Анализ рисков</t>
  </si>
  <si>
    <t>Резюме</t>
  </si>
  <si>
    <t>ч. в день</t>
  </si>
  <si>
    <t>Оценка в часах</t>
  </si>
  <si>
    <t xml:space="preserve">Стоимость работ по настройке </t>
  </si>
  <si>
    <t>Лицензия 1С:Управление торговлей</t>
  </si>
  <si>
    <t>Лицензия 1С:Бухгалтерия предприятия</t>
  </si>
  <si>
    <t>Клиентская лицензия 1</t>
  </si>
  <si>
    <t>Лицензии</t>
  </si>
  <si>
    <t>Цена</t>
  </si>
  <si>
    <t>Сумма</t>
  </si>
  <si>
    <t>Кол-во</t>
  </si>
  <si>
    <t>Итого по лицензиям</t>
  </si>
  <si>
    <t>Раб. Часов</t>
  </si>
  <si>
    <t>Сумма по работам</t>
  </si>
  <si>
    <t>Настройка обмена УТ-БП</t>
  </si>
  <si>
    <t>Интеграция модуля обмена с Битрикс в УТ</t>
  </si>
  <si>
    <t xml:space="preserve">Жадные. </t>
  </si>
  <si>
    <t>Неясные перспективы.</t>
  </si>
  <si>
    <t>Готовы встать на сопровождение.</t>
  </si>
  <si>
    <t>Лояльно настроены.</t>
  </si>
  <si>
    <t>Обучение персонала - можно выделить как опцию.</t>
  </si>
  <si>
    <t>Всего номенклатуры порядка 5000 позиций.</t>
  </si>
  <si>
    <t>Опции в часах</t>
  </si>
  <si>
    <t>Лицензии им нужны по любому. Если хотят работать с нами, то будем приучать платить. Уровень 75%</t>
  </si>
  <si>
    <t>Сумма клиенту</t>
  </si>
  <si>
    <t>Размер диапазона</t>
  </si>
  <si>
    <t>Коэффициент риска по работам</t>
  </si>
  <si>
    <t>Диапазон</t>
  </si>
  <si>
    <t>Точечная</t>
  </si>
  <si>
    <t>Работы (без опций)</t>
  </si>
  <si>
    <t>Работы (с опциями)</t>
  </si>
  <si>
    <t>Лицензии + Работы (с опциями)</t>
  </si>
  <si>
    <t>Лицензии + Работы (без опций)</t>
  </si>
  <si>
    <t>На потом в комм. предложении стоит озвучить, что нужно ИТС Техно ( с ценником за год - дает право самостоятельного обновления бухгалтерии, ут и платформы)</t>
  </si>
  <si>
    <t xml:space="preserve">Настройка и тестирование загрузки заказов </t>
  </si>
  <si>
    <t>Загрузка номенклатуры с характеристиками и свойствами из Битрикс</t>
  </si>
  <si>
    <t>Не знакомы с 1С вообще.</t>
  </si>
  <si>
    <t>Установка 1С на рабочих местах.</t>
  </si>
  <si>
    <t>Настройки и тестирование выгрузки остатков из 1С на сайт</t>
  </si>
  <si>
    <t>Неизвестна структура номенклатуры, свойства и характеристики</t>
  </si>
  <si>
    <t>Комуникация с разработчиками сайта, высокий риск</t>
  </si>
  <si>
    <t>Сколько складов, нужна ли выгрузка по складам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</si>
</sst>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FFEB9C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2" borderId="0" applyNumberFormat="0" applyBorder="0" applyAlignment="0" applyProtection="0"/>
    <xf numFmtId="0" fontId="5" fillId="3" borderId="1" applyNumberFormat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11" fillId="6" borderId="0" applyNumberFormat="0" applyBorder="0" applyAlignment="0" applyProtection="0"/>
    <xf numFmtId="0" fontId="10" fillId="7" borderId="4" applyNumberFormat="0" applyAlignment="0" applyProtection="0"/>
    <xf numFmtId="0" fontId="13" fillId="8" borderId="0" applyNumberFormat="0" applyBorder="0" applyAlignment="0" applyProtection="0"/>
  </cellStyleXfs>
  <cellXfs count="45">
    <xf numFmtId="0" fontId="0" fillId="0" borderId="0" xfId="0"/>
    <xf numFmtId="0" fontId="8" fillId="0" borderId="0" xfId="0" applyFont="1"/>
    <xf numFmtId="0" fontId="9" fillId="0" borderId="0" xfId="0" applyFont="1"/>
    <xf numFmtId="0" fontId="6" fillId="0" borderId="0" xfId="0" applyFont="1"/>
    <xf numFmtId="0" fontId="0" fillId="0" borderId="0" xfId="0" applyAlignment="1">
      <alignment wrapText="1"/>
    </xf>
    <xf numFmtId="0" fontId="0" fillId="0" borderId="4" xfId="0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center" wrapText="1"/>
    </xf>
    <xf numFmtId="0" fontId="7" fillId="0" borderId="0" xfId="0" applyFont="1"/>
    <xf numFmtId="0" fontId="0" fillId="0" borderId="0" xfId="0"/>
    <xf numFmtId="0" fontId="10" fillId="7" borderId="4" xfId="6"/>
    <xf numFmtId="9" fontId="10" fillId="7" borderId="4" xfId="6" applyNumberFormat="1"/>
    <xf numFmtId="0" fontId="12" fillId="0" borderId="0" xfId="0" applyFont="1"/>
    <xf numFmtId="0" fontId="0" fillId="0" borderId="0" xfId="0" applyFill="1" applyBorder="1"/>
    <xf numFmtId="0" fontId="2" fillId="4" borderId="0" xfId="3" applyFont="1" applyAlignment="1">
      <alignment wrapText="1"/>
    </xf>
    <xf numFmtId="0" fontId="0" fillId="0" borderId="0" xfId="0" applyBorder="1"/>
    <xf numFmtId="0" fontId="0" fillId="0" borderId="4" xfId="0" applyBorder="1" applyAlignment="1">
      <alignment wrapText="1"/>
    </xf>
    <xf numFmtId="0" fontId="7" fillId="0" borderId="4" xfId="0" applyFont="1" applyBorder="1"/>
    <xf numFmtId="0" fontId="1" fillId="4" borderId="0" xfId="3" applyFont="1" applyAlignment="1">
      <alignment wrapText="1"/>
    </xf>
    <xf numFmtId="0" fontId="1" fillId="5" borderId="0" xfId="4" applyFont="1" applyAlignment="1">
      <alignment wrapText="1"/>
    </xf>
    <xf numFmtId="0" fontId="1" fillId="9" borderId="0" xfId="3" applyFont="1" applyFill="1" applyAlignment="1">
      <alignment wrapText="1"/>
    </xf>
    <xf numFmtId="0" fontId="0" fillId="10" borderId="0" xfId="0" applyFill="1" applyAlignment="1">
      <alignment wrapText="1"/>
    </xf>
    <xf numFmtId="0" fontId="4" fillId="2" borderId="4" xfId="1" applyBorder="1"/>
    <xf numFmtId="0" fontId="14" fillId="0" borderId="0" xfId="6" applyFont="1" applyFill="1" applyBorder="1"/>
    <xf numFmtId="0" fontId="9" fillId="0" borderId="4" xfId="5" applyFont="1" applyFill="1" applyBorder="1"/>
    <xf numFmtId="0" fontId="9" fillId="0" borderId="4" xfId="2" applyFont="1" applyFill="1" applyBorder="1"/>
    <xf numFmtId="0" fontId="13" fillId="8" borderId="4" xfId="7" applyBorder="1"/>
    <xf numFmtId="0" fontId="3" fillId="5" borderId="4" xfId="4" applyBorder="1"/>
    <xf numFmtId="0" fontId="13" fillId="8" borderId="4" xfId="7" applyFont="1" applyBorder="1"/>
    <xf numFmtId="0" fontId="1" fillId="5" borderId="4" xfId="4" applyFont="1" applyBorder="1"/>
    <xf numFmtId="0" fontId="3" fillId="0" borderId="4" xfId="4" applyFill="1" applyBorder="1"/>
    <xf numFmtId="0" fontId="7" fillId="0" borderId="4" xfId="0" applyFont="1" applyBorder="1" applyAlignment="1">
      <alignment horizontal="center"/>
    </xf>
    <xf numFmtId="0" fontId="7" fillId="0" borderId="0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7" fillId="0" borderId="2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6" fillId="0" borderId="0" xfId="0" applyFont="1" applyAlignment="1">
      <alignment wrapText="1"/>
    </xf>
  </cellXfs>
  <cellStyles count="8">
    <cellStyle name="20% — Акцент2" xfId="3" builtinId="34"/>
    <cellStyle name="20% — Акцент3" xfId="4" builtinId="38"/>
    <cellStyle name="Акцент2" xfId="7" builtinId="33"/>
    <cellStyle name="Ввод" xfId="6"/>
    <cellStyle name="Вычисление" xfId="2" builtinId="22"/>
    <cellStyle name="Нейтральный" xfId="5" builtinId="28"/>
    <cellStyle name="Обычный" xfId="0" builtinId="0"/>
    <cellStyle name="Хороший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7"/>
  <sheetViews>
    <sheetView tabSelected="1" workbookViewId="0">
      <selection activeCell="B35" sqref="B35:B37"/>
    </sheetView>
  </sheetViews>
  <sheetFormatPr baseColWidth="10" defaultColWidth="8.83203125" defaultRowHeight="14" x14ac:dyDescent="0"/>
  <cols>
    <col min="1" max="1" width="5.6640625" customWidth="1"/>
    <col min="2" max="2" width="74.5" style="4" customWidth="1"/>
    <col min="3" max="3" width="6" bestFit="1" customWidth="1"/>
    <col min="4" max="4" width="4" bestFit="1" customWidth="1"/>
    <col min="5" max="6" width="6" bestFit="1" customWidth="1"/>
    <col min="7" max="8" width="5" bestFit="1" customWidth="1"/>
    <col min="9" max="9" width="30.5" bestFit="1" customWidth="1"/>
    <col min="10" max="10" width="12.6640625" style="10" customWidth="1"/>
    <col min="11" max="11" width="15.5" style="10" customWidth="1"/>
    <col min="12" max="12" width="8.83203125" bestFit="1" customWidth="1"/>
    <col min="13" max="13" width="7" bestFit="1" customWidth="1"/>
    <col min="14" max="14" width="6" style="10" customWidth="1"/>
    <col min="15" max="15" width="6.5" customWidth="1"/>
  </cols>
  <sheetData>
    <row r="1" spans="1:15" ht="27" customHeight="1">
      <c r="B1" s="4" t="s">
        <v>9</v>
      </c>
      <c r="C1" s="37" t="s">
        <v>18</v>
      </c>
      <c r="D1" s="38"/>
      <c r="E1" s="37" t="s">
        <v>19</v>
      </c>
      <c r="F1" s="38"/>
    </row>
    <row r="2" spans="1:15">
      <c r="C2" s="5" t="s">
        <v>0</v>
      </c>
      <c r="D2" s="5" t="s">
        <v>1</v>
      </c>
      <c r="E2" s="5" t="s">
        <v>0</v>
      </c>
      <c r="F2" s="5" t="s">
        <v>1</v>
      </c>
      <c r="L2" t="s">
        <v>7</v>
      </c>
      <c r="M2" t="s">
        <v>2</v>
      </c>
    </row>
    <row r="3" spans="1:15">
      <c r="A3" s="6"/>
      <c r="B3" s="7" t="s">
        <v>35</v>
      </c>
      <c r="C3" s="23">
        <f>SUM(C8:C30)</f>
        <v>9.25</v>
      </c>
      <c r="D3" s="23">
        <f>SUM(D8:D30)</f>
        <v>18</v>
      </c>
      <c r="E3" s="26">
        <f>C3*L3*M3</f>
        <v>20350</v>
      </c>
      <c r="F3" s="26">
        <f>D3*L3*M3</f>
        <v>39600</v>
      </c>
      <c r="L3" s="24">
        <v>1</v>
      </c>
      <c r="M3" s="24">
        <v>2200</v>
      </c>
      <c r="N3" s="24"/>
    </row>
    <row r="4" spans="1:15" s="10" customFormat="1">
      <c r="A4" s="6"/>
      <c r="B4" s="7" t="s">
        <v>36</v>
      </c>
      <c r="C4" s="23">
        <f>C3+SUM(E8:E25)</f>
        <v>13.25</v>
      </c>
      <c r="D4" s="23">
        <f>D3+SUM(F8:F25)</f>
        <v>26</v>
      </c>
      <c r="E4" s="26">
        <f>C4*L3*M3</f>
        <v>29150</v>
      </c>
      <c r="F4" s="26">
        <f>D4*L3*M3</f>
        <v>57200</v>
      </c>
      <c r="L4" s="24"/>
      <c r="M4" s="24"/>
      <c r="N4" s="24"/>
    </row>
    <row r="5" spans="1:15">
      <c r="A5" s="6"/>
      <c r="B5" s="8"/>
      <c r="C5" s="8"/>
      <c r="D5" s="8"/>
      <c r="E5" s="8"/>
      <c r="F5" s="8"/>
      <c r="G5" s="8"/>
      <c r="I5" t="s">
        <v>32</v>
      </c>
      <c r="L5" s="11">
        <v>0.75</v>
      </c>
    </row>
    <row r="6" spans="1:15">
      <c r="A6" s="39" t="s">
        <v>3</v>
      </c>
      <c r="B6" s="40" t="s">
        <v>4</v>
      </c>
      <c r="C6" s="34" t="s">
        <v>8</v>
      </c>
      <c r="D6" s="35"/>
      <c r="E6" s="34" t="s">
        <v>28</v>
      </c>
      <c r="F6" s="35"/>
      <c r="I6" t="s">
        <v>31</v>
      </c>
      <c r="L6" s="12">
        <v>0.15</v>
      </c>
      <c r="M6" s="10"/>
      <c r="O6" s="10"/>
    </row>
    <row r="7" spans="1:15">
      <c r="A7" s="39"/>
      <c r="B7" s="40"/>
      <c r="C7" s="5" t="s">
        <v>0</v>
      </c>
      <c r="D7" s="5" t="s">
        <v>1</v>
      </c>
      <c r="E7" s="5" t="s">
        <v>0</v>
      </c>
      <c r="F7" s="5" t="s">
        <v>1</v>
      </c>
      <c r="I7" s="10"/>
      <c r="L7" s="10"/>
      <c r="M7" s="10"/>
      <c r="N7" s="24"/>
    </row>
    <row r="8" spans="1:15" s="10" customFormat="1">
      <c r="A8" s="10">
        <v>1</v>
      </c>
      <c r="B8" s="4" t="s">
        <v>43</v>
      </c>
      <c r="C8" s="16">
        <v>0.5</v>
      </c>
      <c r="D8" s="16">
        <v>0.5</v>
      </c>
      <c r="I8"/>
      <c r="J8" s="32" t="s">
        <v>34</v>
      </c>
      <c r="K8" s="32" t="s">
        <v>30</v>
      </c>
      <c r="L8" s="36" t="s">
        <v>33</v>
      </c>
      <c r="M8" s="36"/>
    </row>
    <row r="9" spans="1:15">
      <c r="A9">
        <v>2</v>
      </c>
      <c r="B9" s="4" t="s">
        <v>20</v>
      </c>
      <c r="C9" s="10">
        <v>0</v>
      </c>
      <c r="D9" s="10">
        <v>0</v>
      </c>
      <c r="E9" s="10"/>
      <c r="F9" s="10"/>
      <c r="I9" s="33" t="s">
        <v>13</v>
      </c>
      <c r="J9" s="25">
        <f>Лицензии!C3</f>
        <v>17400</v>
      </c>
      <c r="K9" s="27">
        <f>J9</f>
        <v>17400</v>
      </c>
      <c r="L9" s="31">
        <f>J9</f>
        <v>17400</v>
      </c>
      <c r="M9" s="31">
        <f>J9</f>
        <v>17400</v>
      </c>
    </row>
    <row r="10" spans="1:15">
      <c r="A10">
        <v>3</v>
      </c>
      <c r="B10" s="4" t="s">
        <v>21</v>
      </c>
      <c r="C10" s="14">
        <v>0.75</v>
      </c>
      <c r="D10" s="14">
        <v>1.5</v>
      </c>
      <c r="E10" s="10"/>
      <c r="F10" s="10"/>
      <c r="I10" s="33" t="s">
        <v>38</v>
      </c>
      <c r="J10" s="25">
        <f>E3+(F3-E3)*L5+Лицензии!C3</f>
        <v>52187.5</v>
      </c>
      <c r="K10" s="29">
        <f>CEILING(J10,2000)</f>
        <v>54000</v>
      </c>
      <c r="L10" s="30">
        <f>CEILING(J10-L6*J10,5000)</f>
        <v>45000</v>
      </c>
      <c r="M10" s="30">
        <f>CEILING(J10+J10*L6,5000)</f>
        <v>65000</v>
      </c>
    </row>
    <row r="11" spans="1:15">
      <c r="A11">
        <v>4</v>
      </c>
      <c r="B11" s="4" t="s">
        <v>41</v>
      </c>
      <c r="C11" s="14">
        <v>4</v>
      </c>
      <c r="D11" s="14">
        <v>8</v>
      </c>
      <c r="E11" s="10"/>
      <c r="F11" s="10"/>
      <c r="I11" s="33" t="s">
        <v>37</v>
      </c>
      <c r="J11" s="5">
        <f>E4+(F4-E4)*L5+Лицензии!C3</f>
        <v>67587.5</v>
      </c>
      <c r="K11" s="27">
        <f>CEILING(J11,2000)</f>
        <v>68000</v>
      </c>
      <c r="L11" s="28">
        <f>CEILING(J11-L6*J11,5000)</f>
        <v>60000</v>
      </c>
      <c r="M11" s="28">
        <f>CEILING(J11+J11*L6,5000)</f>
        <v>80000</v>
      </c>
    </row>
    <row r="12" spans="1:15" s="10" customFormat="1">
      <c r="A12">
        <v>5</v>
      </c>
      <c r="B12" s="4" t="s">
        <v>40</v>
      </c>
      <c r="C12" s="14">
        <v>2</v>
      </c>
      <c r="D12" s="14">
        <v>4</v>
      </c>
      <c r="E12" s="14"/>
      <c r="F12" s="14"/>
      <c r="I12"/>
      <c r="L12"/>
      <c r="M12"/>
    </row>
    <row r="13" spans="1:15" s="10" customFormat="1">
      <c r="A13" s="10">
        <v>6</v>
      </c>
      <c r="B13" s="4" t="s">
        <v>26</v>
      </c>
      <c r="C13" s="14"/>
      <c r="D13" s="14"/>
      <c r="E13" s="14">
        <v>4</v>
      </c>
      <c r="F13" s="14">
        <v>8</v>
      </c>
    </row>
    <row r="14" spans="1:15" s="10" customFormat="1">
      <c r="A14" s="10">
        <v>7</v>
      </c>
      <c r="B14" s="4" t="s">
        <v>44</v>
      </c>
      <c r="C14" s="14">
        <v>2</v>
      </c>
      <c r="D14" s="14">
        <v>4</v>
      </c>
    </row>
    <row r="15" spans="1:15">
      <c r="E15" s="14"/>
      <c r="F15" s="14"/>
      <c r="I15" s="10"/>
      <c r="L15" s="10"/>
      <c r="M15" s="10"/>
      <c r="N15" s="9"/>
    </row>
    <row r="16" spans="1:15">
      <c r="A16" t="s">
        <v>5</v>
      </c>
      <c r="M16" s="9"/>
    </row>
    <row r="17" spans="1:13">
      <c r="B17" s="19" t="s">
        <v>22</v>
      </c>
    </row>
    <row r="18" spans="1:13">
      <c r="B18" s="19" t="s">
        <v>23</v>
      </c>
    </row>
    <row r="19" spans="1:13">
      <c r="B19" s="22" t="s">
        <v>42</v>
      </c>
    </row>
    <row r="20" spans="1:13">
      <c r="B20" s="15"/>
    </row>
    <row r="21" spans="1:13">
      <c r="A21" s="10"/>
      <c r="B21" s="15"/>
      <c r="C21" s="10"/>
      <c r="D21" s="10"/>
    </row>
    <row r="22" spans="1:13">
      <c r="B22" s="21" t="s">
        <v>27</v>
      </c>
    </row>
    <row r="23" spans="1:13" s="10" customFormat="1">
      <c r="A23"/>
      <c r="B23" s="20" t="s">
        <v>25</v>
      </c>
      <c r="C23"/>
      <c r="D23"/>
      <c r="I23"/>
      <c r="L23"/>
      <c r="M23"/>
    </row>
    <row r="24" spans="1:13">
      <c r="B24" s="20" t="s">
        <v>24</v>
      </c>
      <c r="I24" s="10"/>
      <c r="L24" s="10"/>
      <c r="M24" s="10"/>
    </row>
    <row r="26" spans="1:13">
      <c r="A26" s="9" t="s">
        <v>6</v>
      </c>
    </row>
    <row r="27" spans="1:13" ht="28">
      <c r="B27" s="4" t="s">
        <v>29</v>
      </c>
    </row>
    <row r="28" spans="1:13" ht="28">
      <c r="B28" s="4" t="s">
        <v>39</v>
      </c>
    </row>
    <row r="35" spans="2:2">
      <c r="B35" s="44" t="s">
        <v>45</v>
      </c>
    </row>
    <row r="36" spans="2:2">
      <c r="B36" s="44" t="s">
        <v>46</v>
      </c>
    </row>
    <row r="37" spans="2:2">
      <c r="B37" s="44" t="s">
        <v>47</v>
      </c>
    </row>
  </sheetData>
  <mergeCells count="7">
    <mergeCell ref="E6:F6"/>
    <mergeCell ref="L8:M8"/>
    <mergeCell ref="C1:D1"/>
    <mergeCell ref="E1:F1"/>
    <mergeCell ref="A6:A7"/>
    <mergeCell ref="B6:B7"/>
    <mergeCell ref="C6:D6"/>
  </mergeCells>
  <pageMargins left="0.7" right="0.7" top="0.75" bottom="0.75" header="0.3" footer="0.3"/>
  <pageSetup paperSize="9" orientation="portrait" horizontalDpi="0" verticalDpi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4"/>
  <sheetViews>
    <sheetView workbookViewId="0">
      <selection activeCell="G5" sqref="G5"/>
    </sheetView>
  </sheetViews>
  <sheetFormatPr baseColWidth="10" defaultColWidth="8.83203125" defaultRowHeight="14" x14ac:dyDescent="0"/>
  <cols>
    <col min="1" max="1" width="3.33203125" style="10" customWidth="1"/>
    <col min="2" max="2" width="39.5" customWidth="1"/>
    <col min="3" max="3" width="7.33203125" style="10" bestFit="1" customWidth="1"/>
    <col min="4" max="4" width="6" bestFit="1" customWidth="1"/>
    <col min="5" max="5" width="7" bestFit="1" customWidth="1"/>
  </cols>
  <sheetData>
    <row r="2" spans="2:5">
      <c r="B2" s="5" t="s">
        <v>13</v>
      </c>
      <c r="C2" s="5" t="s">
        <v>16</v>
      </c>
      <c r="D2" s="5" t="s">
        <v>14</v>
      </c>
      <c r="E2" s="5" t="s">
        <v>15</v>
      </c>
    </row>
    <row r="3" spans="2:5">
      <c r="B3" s="18" t="s">
        <v>17</v>
      </c>
      <c r="C3" s="41">
        <f>SUM(E4:E40)</f>
        <v>17400</v>
      </c>
      <c r="D3" s="42"/>
      <c r="E3" s="43"/>
    </row>
    <row r="4" spans="2:5">
      <c r="B4" s="17" t="s">
        <v>10</v>
      </c>
      <c r="C4" s="17">
        <v>1</v>
      </c>
      <c r="D4" s="5">
        <v>17400</v>
      </c>
      <c r="E4" s="5">
        <f>C4*D4</f>
        <v>17400</v>
      </c>
    </row>
    <row r="5" spans="2:5">
      <c r="B5" s="17" t="s">
        <v>11</v>
      </c>
      <c r="C5" s="17">
        <v>0</v>
      </c>
      <c r="D5" s="5">
        <v>13000</v>
      </c>
      <c r="E5" s="5">
        <f>C5*D5</f>
        <v>0</v>
      </c>
    </row>
    <row r="6" spans="2:5">
      <c r="B6" s="17" t="s">
        <v>12</v>
      </c>
      <c r="C6" s="17">
        <v>0</v>
      </c>
      <c r="D6" s="5">
        <v>6300</v>
      </c>
      <c r="E6" s="5">
        <f>C6*D6</f>
        <v>0</v>
      </c>
    </row>
    <row r="8" spans="2:5">
      <c r="B8" s="10"/>
      <c r="D8" s="10"/>
      <c r="E8" s="10"/>
    </row>
    <row r="11" spans="2:5">
      <c r="B11" s="10"/>
      <c r="D11" s="10"/>
      <c r="E11" s="10"/>
    </row>
    <row r="12" spans="2:5">
      <c r="B12" s="10"/>
      <c r="D12" s="10"/>
      <c r="E12" s="10"/>
    </row>
    <row r="13" spans="2:5">
      <c r="B13" s="10"/>
      <c r="D13" s="10"/>
      <c r="E13" s="10"/>
    </row>
    <row r="14" spans="2:5">
      <c r="B14" s="10"/>
      <c r="D14" s="10"/>
      <c r="E14" s="10"/>
    </row>
    <row r="24" spans="2:5">
      <c r="B24" s="10"/>
      <c r="D24" s="10"/>
      <c r="E24" s="10"/>
    </row>
  </sheetData>
  <mergeCells count="1">
    <mergeCell ref="C3:E3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16"/>
  <sheetViews>
    <sheetView workbookViewId="0">
      <selection activeCell="B2" sqref="B2"/>
    </sheetView>
  </sheetViews>
  <sheetFormatPr baseColWidth="10" defaultColWidth="8.83203125" defaultRowHeight="14" x14ac:dyDescent="0"/>
  <cols>
    <col min="1" max="13" width="4.6640625" customWidth="1"/>
  </cols>
  <sheetData>
    <row r="7" spans="2:3">
      <c r="C7" s="3"/>
    </row>
    <row r="12" spans="2:3">
      <c r="C12" s="1"/>
    </row>
    <row r="13" spans="2:3">
      <c r="B13" s="2"/>
    </row>
    <row r="14" spans="2:3">
      <c r="C14" s="3"/>
    </row>
    <row r="15" spans="2:3">
      <c r="B15" s="2"/>
    </row>
    <row r="16" spans="2:3">
      <c r="B16" s="2"/>
    </row>
  </sheetData>
  <pageMargins left="0.7" right="0.7" top="0.75" bottom="0.75" header="0.3" footer="0.3"/>
  <pageSetup paperSize="9"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"/>
  <sheetViews>
    <sheetView workbookViewId="0">
      <selection sqref="A1:XFD1048576"/>
    </sheetView>
  </sheetViews>
  <sheetFormatPr baseColWidth="10" defaultColWidth="8.83203125" defaultRowHeight="14" x14ac:dyDescent="0"/>
  <cols>
    <col min="1" max="8" width="4.6640625" customWidth="1"/>
    <col min="9" max="9" width="10.5" customWidth="1"/>
    <col min="10" max="10" width="10" customWidth="1"/>
  </cols>
  <sheetData>
    <row r="2" spans="1:9">
      <c r="A2" s="9"/>
    </row>
    <row r="5" spans="1:9">
      <c r="A5" s="13"/>
    </row>
    <row r="6" spans="1:9" s="10" customFormat="1">
      <c r="A6" s="13"/>
    </row>
    <row r="7" spans="1:9" s="10" customFormat="1">
      <c r="A7" s="13"/>
    </row>
    <row r="8" spans="1:9">
      <c r="A8" s="9"/>
    </row>
    <row r="9" spans="1:9">
      <c r="I9" s="10"/>
    </row>
    <row r="11" spans="1:9">
      <c r="A11" s="13"/>
    </row>
    <row r="12" spans="1:9" s="10" customFormat="1">
      <c r="A12" s="13"/>
    </row>
    <row r="14" spans="1:9" s="10" customFormat="1">
      <c r="A14" s="13"/>
    </row>
    <row r="15" spans="1:9" s="10" customFormat="1"/>
  </sheetData>
  <pageMargins left="0.7" right="0.7" top="0.75" bottom="0.75" header="0.3" footer="0.3"/>
  <pageSetup paperSize="9"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Смета</vt:lpstr>
      <vt:lpstr>Лицензии</vt:lpstr>
      <vt:lpstr>описание проекта</vt:lpstr>
      <vt:lpstr>оборудование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2015-03-03T09:28:58Z</dcterms:modified>
</cp:coreProperties>
</file>